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9260" windowHeight="5955" tabRatio="881"/>
  </bookViews>
  <sheets>
    <sheet name="6.9.2.3.2." sheetId="42" r:id="rId1"/>
    <sheet name="6.9.2.3.2. (folyt)" sheetId="43" r:id="rId2"/>
  </sheets>
  <definedNames>
    <definedName name="_xlnm.Database">#REF!</definedName>
    <definedName name="as" localSheetId="0" hidden="1">{"'fej4_7423'!$A$4:$N$41"}</definedName>
    <definedName name="as" localSheetId="1" hidden="1">{"'fej4_7423'!$A$4:$N$41"}</definedName>
    <definedName name="as" hidden="1">{"'fej4_7423'!$A$4:$N$41"}</definedName>
    <definedName name="asdgfsdg" localSheetId="0" hidden="1">{"'fej4_7423'!$A$4:$N$41"}</definedName>
    <definedName name="asdgfsdg" localSheetId="1" hidden="1">{"'fej4_7423'!$A$4:$N$41"}</definedName>
    <definedName name="asdgfsdg" hidden="1">{"'fej4_7423'!$A$4:$N$41"}</definedName>
    <definedName name="dg" localSheetId="0" hidden="1">{"'fej4_7423'!$A$4:$N$41"}</definedName>
    <definedName name="dg" localSheetId="1" hidden="1">{"'fej4_7423'!$A$4:$N$41"}</definedName>
    <definedName name="dg" hidden="1">{"'fej4_7423'!$A$4:$N$41"}</definedName>
    <definedName name="HTML_CodePage" hidden="1">1250</definedName>
    <definedName name="HTML_Control" localSheetId="0" hidden="1">{"'fej4_7423'!$A$4:$N$41"}</definedName>
    <definedName name="HTML_Control" localSheetId="1" hidden="1">{"'fej4_7423'!$A$4:$N$41"}</definedName>
    <definedName name="HTML_Control" hidden="1">{"'fej4_7423'!$A$4:$N$41"}</definedName>
    <definedName name="HTML_Description" hidden="1">""</definedName>
    <definedName name="HTML_Email" hidden="1">"vargazn@kozp.oep.hu"</definedName>
    <definedName name="HTML_Header" hidden="1">""</definedName>
    <definedName name="HTML_LastUpdate" hidden="1">"1999.07.31."</definedName>
    <definedName name="HTML_LineAfter" hidden="1">TRUE</definedName>
    <definedName name="HTML_LineBefore" hidden="1">FALSE</definedName>
    <definedName name="HTML_Name" hidden="1">"OEP Statisztikai Főosztály"</definedName>
    <definedName name="HTML_OBDlg2" hidden="1">TRUE</definedName>
    <definedName name="HTML_OBDlg4" hidden="1">TRUE</definedName>
    <definedName name="HTML_OS" hidden="1">0</definedName>
    <definedName name="HTML_PathFile" hidden="1">"C:\!Adat\Adattar\Elo\STATINFO\Evk98\f4_t7423.htm"</definedName>
    <definedName name="HTML_Title" hidden="1">""</definedName>
    <definedName name="_xlnm.Print_Area" localSheetId="0">'6.9.2.3.2.'!$A$1:$D$57</definedName>
    <definedName name="_xlnm.Print_Area" localSheetId="1">'6.9.2.3.2. (folyt)'!$A$1:$D$52</definedName>
    <definedName name="SPSS">#REF!</definedName>
  </definedNames>
  <calcPr calcId="125725"/>
</workbook>
</file>

<file path=xl/calcChain.xml><?xml version="1.0" encoding="utf-8"?>
<calcChain xmlns="http://schemas.openxmlformats.org/spreadsheetml/2006/main">
  <c r="D10" i="43"/>
  <c r="C54" i="42"/>
  <c r="D52" s="1"/>
  <c r="D48" l="1"/>
  <c r="D49"/>
  <c r="D50"/>
  <c r="D51"/>
  <c r="D54"/>
  <c r="C11"/>
  <c r="C27"/>
  <c r="C20"/>
  <c r="C16"/>
  <c r="C21" i="43"/>
  <c r="C14"/>
  <c r="C45" i="42" l="1"/>
  <c r="C43" i="43"/>
  <c r="D14" s="1"/>
  <c r="D15" i="42" l="1"/>
  <c r="D29"/>
  <c r="D36"/>
  <c r="D40"/>
  <c r="D14"/>
  <c r="D19"/>
  <c r="D35"/>
  <c r="D39"/>
  <c r="D13"/>
  <c r="D18"/>
  <c r="D26"/>
  <c r="D33"/>
  <c r="D38"/>
  <c r="D43"/>
  <c r="D45"/>
  <c r="D23"/>
  <c r="D31"/>
  <c r="D37"/>
  <c r="D41"/>
  <c r="D11"/>
  <c r="D27"/>
  <c r="D20"/>
  <c r="D16"/>
  <c r="D43" i="43"/>
  <c r="D24"/>
  <c r="C45"/>
  <c r="D29"/>
  <c r="D35"/>
  <c r="D19"/>
  <c r="D28"/>
  <c r="D33"/>
  <c r="D41"/>
  <c r="D17"/>
  <c r="D26"/>
  <c r="D31"/>
  <c r="D39"/>
  <c r="D30"/>
  <c r="D37"/>
  <c r="D21"/>
</calcChain>
</file>

<file path=xl/sharedStrings.xml><?xml version="1.0" encoding="utf-8"?>
<sst xmlns="http://schemas.openxmlformats.org/spreadsheetml/2006/main" count="103" uniqueCount="91">
  <si>
    <t xml:space="preserve">Mély agyi stimulátor (neuropacemaker) </t>
  </si>
  <si>
    <t>Deep brain stimulator (neuropacemaker)</t>
  </si>
  <si>
    <t>%</t>
  </si>
  <si>
    <t>Disposable instruments, implantations</t>
  </si>
  <si>
    <t>PET/CT (Pozitron Emissziós Tomográfia)</t>
  </si>
  <si>
    <t>PET/CT (Positron Emission Tomography)</t>
  </si>
  <si>
    <t>Adult bone marrow transplantation</t>
  </si>
  <si>
    <t>Child bone marrow transplantation</t>
  </si>
  <si>
    <t>Felnőtt csontvelőtranszplantáció</t>
  </si>
  <si>
    <t>Gyermek csontvelőtranszplantáció</t>
  </si>
  <si>
    <r>
      <t>Terápiás aferezis, haemaferezis</t>
    </r>
    <r>
      <rPr>
        <b/>
        <i/>
        <sz val="10"/>
        <rFont val="Ariel"/>
        <charset val="238"/>
      </rPr>
      <t/>
    </r>
  </si>
  <si>
    <t>Therapical apheresis, haemapheresis</t>
  </si>
  <si>
    <t>Cadever donor immunológiai (HLA) vizsgálat</t>
  </si>
  <si>
    <t>Cadever donor immunological (HLA) examination</t>
  </si>
  <si>
    <t>Cadever donor vércsoport+virolológiai vizsgálat</t>
  </si>
  <si>
    <t>Cadever donor blood-group and virological examination</t>
  </si>
  <si>
    <r>
      <t>Egyéb, előzőekbe be nem sorolt eljárások</t>
    </r>
    <r>
      <rPr>
        <sz val="10"/>
        <rFont val="Ariel"/>
        <charset val="238"/>
      </rPr>
      <t/>
    </r>
  </si>
  <si>
    <t>Other interventions not classified yet</t>
  </si>
  <si>
    <t>Nagyértékű műtéti eljárások, beavatkozások összesen</t>
  </si>
  <si>
    <t>Surgical measures, interventions of great value, total</t>
  </si>
  <si>
    <t>Egyszerhasználatos eszközök, implantátumok összesen</t>
  </si>
  <si>
    <t>Disposable instruments, implantations, total</t>
  </si>
  <si>
    <t>Gerinc belső fixációs implantátum</t>
  </si>
  <si>
    <t>Inner spinal fixing implantation</t>
  </si>
  <si>
    <t xml:space="preserve">Nagyértékű műtéti eljárások, beavatkozások </t>
  </si>
  <si>
    <t>Surgical measures, interventions of great value</t>
  </si>
  <si>
    <t xml:space="preserve">    felnőtt allogén csontvelőtranszplantáció</t>
  </si>
  <si>
    <t xml:space="preserve">    felnőtt autológ csontvelőtranszplantáció</t>
  </si>
  <si>
    <t xml:space="preserve">    gyermek allogén csontvelőtranszplantáció</t>
  </si>
  <si>
    <t xml:space="preserve">    gyermek autológ csontvelőtranszplantáció</t>
  </si>
  <si>
    <t xml:space="preserve">    kardiológiai radiofrekvenciális ablációs és </t>
  </si>
  <si>
    <t xml:space="preserve">    elektroanatómiai térképező katéter</t>
  </si>
  <si>
    <t xml:space="preserve">                Data of financing of disposable instruments, implantations, medicaments and surgical </t>
  </si>
  <si>
    <t xml:space="preserve">                 gyógyszerek és nagyértékű műtéti eljárások finanszírozásának adatai </t>
  </si>
  <si>
    <t xml:space="preserve">                 Data of financing of disposable instruments, implantations, medicaments and surgical </t>
  </si>
  <si>
    <t xml:space="preserve">  szerepel.</t>
  </si>
  <si>
    <t xml:space="preserve">    Anosthomosis stiching machine and head</t>
  </si>
  <si>
    <t xml:space="preserve">    tüdőműtéthez varrógép és fej</t>
  </si>
  <si>
    <t>6.9.2.3.2. Tételes elszámolás alá eső egyszerhasználatos eszközök, implantátumok, gyógyszerek</t>
  </si>
  <si>
    <r>
      <t xml:space="preserve">Megnevezés
</t>
    </r>
    <r>
      <rPr>
        <i/>
        <sz val="11"/>
        <rFont val="Calibri"/>
        <family val="2"/>
        <charset val="238"/>
      </rPr>
      <t>Denomination</t>
    </r>
  </si>
  <si>
    <r>
      <t xml:space="preserve">Finanszírozási összeg
</t>
    </r>
    <r>
      <rPr>
        <i/>
        <sz val="11"/>
        <rFont val="Calibri"/>
        <family val="2"/>
        <charset val="238"/>
      </rPr>
      <t>Financing amount</t>
    </r>
  </si>
  <si>
    <r>
      <t>millió Ft</t>
    </r>
    <r>
      <rPr>
        <i/>
        <sz val="11"/>
        <rFont val="Calibri"/>
        <family val="2"/>
        <charset val="238"/>
      </rPr>
      <t xml:space="preserve"> 
million HUF</t>
    </r>
  </si>
  <si>
    <r>
      <t>Egyszerhasználatos eszközök, implantátumok</t>
    </r>
    <r>
      <rPr>
        <b/>
        <i/>
        <sz val="11"/>
        <rFont val="Calibri"/>
        <family val="2"/>
        <charset val="238"/>
      </rPr>
      <t xml:space="preserve"> </t>
    </r>
  </si>
  <si>
    <r>
      <t xml:space="preserve">Pacemaker / </t>
    </r>
    <r>
      <rPr>
        <b/>
        <i/>
        <sz val="11"/>
        <rFont val="Calibri"/>
        <family val="2"/>
        <charset val="238"/>
      </rPr>
      <t>Pacemaker</t>
    </r>
  </si>
  <si>
    <r>
      <t xml:space="preserve">  ebből: / </t>
    </r>
    <r>
      <rPr>
        <i/>
        <sz val="11"/>
        <rFont val="Calibri"/>
        <family val="2"/>
        <charset val="238"/>
      </rPr>
      <t>of which:</t>
    </r>
  </si>
  <si>
    <r>
      <t xml:space="preserve">    pacemaker / </t>
    </r>
    <r>
      <rPr>
        <i/>
        <sz val="11"/>
        <rFont val="Calibri"/>
        <family val="2"/>
        <charset val="238"/>
      </rPr>
      <t>pacemaker</t>
    </r>
  </si>
  <si>
    <r>
      <t xml:space="preserve">    kardioverter-defibrillátor / </t>
    </r>
    <r>
      <rPr>
        <i/>
        <sz val="11"/>
        <rFont val="Calibri"/>
        <family val="2"/>
        <charset val="238"/>
      </rPr>
      <t>ICD</t>
    </r>
  </si>
  <si>
    <r>
      <t xml:space="preserve">Szívbillentyű  / </t>
    </r>
    <r>
      <rPr>
        <b/>
        <i/>
        <sz val="11"/>
        <rFont val="Calibri"/>
        <family val="2"/>
        <charset val="238"/>
      </rPr>
      <t>Cardiac valve</t>
    </r>
  </si>
  <si>
    <r>
      <t>Oxigenátor /</t>
    </r>
    <r>
      <rPr>
        <b/>
        <i/>
        <sz val="11"/>
        <rFont val="Calibri"/>
        <family val="2"/>
        <charset val="238"/>
      </rPr>
      <t xml:space="preserve"> Oxygenator</t>
    </r>
  </si>
  <si>
    <r>
      <t xml:space="preserve">    felnőtt oxigenátor /</t>
    </r>
    <r>
      <rPr>
        <i/>
        <sz val="11"/>
        <rFont val="Calibri"/>
        <family val="2"/>
        <charset val="238"/>
      </rPr>
      <t xml:space="preserve"> adult oxygenator</t>
    </r>
  </si>
  <si>
    <r>
      <t xml:space="preserve">    gyermek oxigenátor / </t>
    </r>
    <r>
      <rPr>
        <i/>
        <sz val="11"/>
        <rFont val="Calibri"/>
        <family val="2"/>
        <charset val="238"/>
      </rPr>
      <t>child oxygenator</t>
    </r>
  </si>
  <si>
    <r>
      <t xml:space="preserve">Haemodinamika </t>
    </r>
    <r>
      <rPr>
        <sz val="11"/>
        <rFont val="Calibri"/>
        <family val="2"/>
        <charset val="238"/>
      </rPr>
      <t xml:space="preserve">/ </t>
    </r>
    <r>
      <rPr>
        <b/>
        <i/>
        <sz val="11"/>
        <rFont val="Calibri"/>
        <family val="2"/>
        <charset val="238"/>
      </rPr>
      <t>Haemodynamics</t>
    </r>
  </si>
  <si>
    <r>
      <t xml:space="preserve">    </t>
    </r>
    <r>
      <rPr>
        <i/>
        <sz val="11"/>
        <rFont val="Calibri"/>
        <family val="2"/>
        <charset val="238"/>
      </rPr>
      <t xml:space="preserve">cardiological radiofrequency ablation and </t>
    </r>
  </si>
  <si>
    <r>
      <t xml:space="preserve">    </t>
    </r>
    <r>
      <rPr>
        <i/>
        <sz val="11"/>
        <rFont val="Calibri"/>
        <family val="2"/>
        <charset val="238"/>
      </rPr>
      <t xml:space="preserve">electroanatomical surveying catheters </t>
    </r>
  </si>
  <si>
    <r>
      <t xml:space="preserve">    gyógyszerkibocsátó stent / </t>
    </r>
    <r>
      <rPr>
        <i/>
        <sz val="11"/>
        <rFont val="Calibri"/>
        <family val="2"/>
        <charset val="238"/>
      </rPr>
      <t>medicament emissive stent</t>
    </r>
  </si>
  <si>
    <r>
      <t xml:space="preserve">Varrógépek és fejek </t>
    </r>
    <r>
      <rPr>
        <sz val="11"/>
        <rFont val="Calibri"/>
        <family val="2"/>
        <charset val="238"/>
      </rPr>
      <t xml:space="preserve">/ </t>
    </r>
    <r>
      <rPr>
        <b/>
        <i/>
        <sz val="11"/>
        <rFont val="Calibri"/>
        <family val="2"/>
        <charset val="238"/>
      </rPr>
      <t>Stiching machines and heads</t>
    </r>
  </si>
  <si>
    <r>
      <t xml:space="preserve">    </t>
    </r>
    <r>
      <rPr>
        <i/>
        <sz val="11"/>
        <rFont val="Calibri"/>
        <family val="2"/>
        <charset val="238"/>
      </rPr>
      <t>stiching machine and head used to pulmonectomy</t>
    </r>
  </si>
  <si>
    <r>
      <t>Scoliosis implantátum /</t>
    </r>
    <r>
      <rPr>
        <b/>
        <i/>
        <sz val="11"/>
        <rFont val="Calibri"/>
        <family val="2"/>
        <charset val="238"/>
      </rPr>
      <t xml:space="preserve"> Scoliosis implantation</t>
    </r>
  </si>
  <si>
    <r>
      <t>HALO-készülék</t>
    </r>
    <r>
      <rPr>
        <sz val="11"/>
        <rFont val="Calibri"/>
        <family val="2"/>
        <charset val="238"/>
      </rPr>
      <t xml:space="preserve"> /</t>
    </r>
    <r>
      <rPr>
        <b/>
        <i/>
        <sz val="11"/>
        <rFont val="Calibri"/>
        <family val="2"/>
        <charset val="238"/>
      </rPr>
      <t xml:space="preserve"> HALO-device</t>
    </r>
  </si>
  <si>
    <r>
      <t xml:space="preserve">Érprotézis (gyűrűs,Y-protézis) / </t>
    </r>
    <r>
      <rPr>
        <b/>
        <i/>
        <sz val="11"/>
        <rFont val="Calibri"/>
        <family val="2"/>
        <charset val="238"/>
      </rPr>
      <t>Vascular prosthesis (Y-prosthesis)</t>
    </r>
  </si>
  <si>
    <r>
      <t>Stent-graftok /</t>
    </r>
    <r>
      <rPr>
        <b/>
        <i/>
        <sz val="11"/>
        <rFont val="Calibri"/>
        <family val="2"/>
        <charset val="238"/>
      </rPr>
      <t xml:space="preserve"> Stent-grafts</t>
    </r>
  </si>
  <si>
    <r>
      <t>Ventriculo-atrialis shunt /</t>
    </r>
    <r>
      <rPr>
        <b/>
        <i/>
        <sz val="11"/>
        <rFont val="Calibri"/>
        <family val="2"/>
        <charset val="238"/>
      </rPr>
      <t xml:space="preserve"> Ventriculo-atrial shunt</t>
    </r>
  </si>
  <si>
    <r>
      <t xml:space="preserve">Egyéb </t>
    </r>
    <r>
      <rPr>
        <sz val="11"/>
        <rFont val="Calibri"/>
        <family val="2"/>
        <charset val="238"/>
      </rPr>
      <t>/</t>
    </r>
    <r>
      <rPr>
        <b/>
        <i/>
        <sz val="11"/>
        <rFont val="Calibri"/>
        <family val="2"/>
        <charset val="238"/>
      </rPr>
      <t xml:space="preserve"> Other</t>
    </r>
  </si>
  <si>
    <r>
      <t xml:space="preserve">    </t>
    </r>
    <r>
      <rPr>
        <i/>
        <sz val="11"/>
        <rFont val="Calibri"/>
        <family val="2"/>
        <charset val="238"/>
      </rPr>
      <t>adult allogeneous bone marrow transplantation</t>
    </r>
  </si>
  <si>
    <r>
      <t xml:space="preserve">    </t>
    </r>
    <r>
      <rPr>
        <i/>
        <sz val="11"/>
        <rFont val="Calibri"/>
        <family val="2"/>
        <charset val="238"/>
      </rPr>
      <t>adult autologic bone marrow transplantation</t>
    </r>
  </si>
  <si>
    <r>
      <t xml:space="preserve">    </t>
    </r>
    <r>
      <rPr>
        <i/>
        <sz val="11"/>
        <rFont val="Calibri"/>
        <family val="2"/>
        <charset val="238"/>
      </rPr>
      <t>child allogeneous bone marrow transplantation</t>
    </r>
  </si>
  <si>
    <r>
      <t xml:space="preserve">    </t>
    </r>
    <r>
      <rPr>
        <i/>
        <sz val="11"/>
        <rFont val="Calibri"/>
        <family val="2"/>
        <charset val="238"/>
      </rPr>
      <t>child autologic bone marrow transplantation</t>
    </r>
  </si>
  <si>
    <r>
      <t>Vesetranszplantáció /</t>
    </r>
    <r>
      <rPr>
        <b/>
        <i/>
        <sz val="11"/>
        <rFont val="Calibri"/>
        <family val="2"/>
        <charset val="238"/>
      </rPr>
      <t xml:space="preserve"> Kidney transplantation</t>
    </r>
  </si>
  <si>
    <r>
      <t>Májtranszplantáció /</t>
    </r>
    <r>
      <rPr>
        <b/>
        <i/>
        <sz val="11"/>
        <rFont val="Calibri"/>
        <family val="2"/>
        <charset val="238"/>
      </rPr>
      <t xml:space="preserve"> Liver transplantation</t>
    </r>
  </si>
  <si>
    <r>
      <t>Szívtranszplantáció /</t>
    </r>
    <r>
      <rPr>
        <b/>
        <i/>
        <sz val="11"/>
        <rFont val="Calibri"/>
        <family val="2"/>
        <charset val="238"/>
      </rPr>
      <t xml:space="preserve"> Heart transplantation</t>
    </r>
  </si>
  <si>
    <r>
      <t xml:space="preserve">Mindösszesen / </t>
    </r>
    <r>
      <rPr>
        <b/>
        <i/>
        <sz val="11"/>
        <rFont val="Calibri"/>
        <family val="2"/>
        <charset val="238"/>
      </rPr>
      <t>Grand total</t>
    </r>
  </si>
  <si>
    <r>
      <t xml:space="preserve">  </t>
    </r>
    <r>
      <rPr>
        <i/>
        <sz val="9"/>
        <rFont val="Calibri"/>
        <family val="2"/>
        <charset val="238"/>
      </rPr>
      <t xml:space="preserve">The kidney transplantation and its financing amount of combined kidney and pancreas transplantations is included in kidney </t>
    </r>
  </si>
  <si>
    <r>
      <t xml:space="preserve">  </t>
    </r>
    <r>
      <rPr>
        <i/>
        <sz val="9"/>
        <rFont val="Calibri"/>
        <family val="2"/>
        <charset val="238"/>
      </rPr>
      <t>transplantation.</t>
    </r>
  </si>
  <si>
    <r>
      <t>Tételes elszámolás alá eső gyógyszerek</t>
    </r>
    <r>
      <rPr>
        <b/>
        <vertAlign val="superscript"/>
        <sz val="11"/>
        <rFont val="Calibri"/>
        <family val="2"/>
        <charset val="238"/>
      </rPr>
      <t>a)</t>
    </r>
  </si>
  <si>
    <r>
      <t>Medicaments falling under itemized accounts</t>
    </r>
    <r>
      <rPr>
        <b/>
        <i/>
        <vertAlign val="superscript"/>
        <sz val="11"/>
        <rFont val="Calibri"/>
        <family val="2"/>
        <charset val="238"/>
      </rPr>
      <t>a)</t>
    </r>
  </si>
  <si>
    <t xml:space="preserve">    anastomosis varrógép és fej</t>
  </si>
  <si>
    <r>
      <t>a)</t>
    </r>
    <r>
      <rPr>
        <sz val="9"/>
        <rFont val="Calibri"/>
        <family val="2"/>
        <charset val="238"/>
      </rPr>
      <t xml:space="preserve">Fökönyvi adat / </t>
    </r>
    <r>
      <rPr>
        <i/>
        <sz val="9"/>
        <rFont val="Calibri"/>
        <family val="2"/>
        <charset val="238"/>
      </rPr>
      <t>Ledger data</t>
    </r>
  </si>
  <si>
    <r>
      <t xml:space="preserve">Eszköz tender / </t>
    </r>
    <r>
      <rPr>
        <b/>
        <i/>
        <sz val="11"/>
        <rFont val="Calibri"/>
        <family val="2"/>
        <charset val="238"/>
      </rPr>
      <t>Instruments tender</t>
    </r>
  </si>
  <si>
    <t xml:space="preserve">                és nagyértékű műtéti eljárások finanszírozásának adatai tevékenységenként, 2015</t>
  </si>
  <si>
    <t xml:space="preserve">                measures of great value falling under itemized accounts by activities, 2015</t>
  </si>
  <si>
    <t xml:space="preserve">                 tevékenységenként, 2015 (folytatás)</t>
  </si>
  <si>
    <t xml:space="preserve">                 measures of great value falling under itemized accounts by activities, 2015 (continued)</t>
  </si>
  <si>
    <r>
      <t xml:space="preserve">Közép és belsőfül implantátum / </t>
    </r>
    <r>
      <rPr>
        <b/>
        <i/>
        <sz val="11"/>
        <rFont val="Calibri"/>
        <family val="2"/>
        <charset val="238"/>
      </rPr>
      <t>Cochlear implantation</t>
    </r>
  </si>
  <si>
    <r>
      <rPr>
        <sz val="11"/>
        <rFont val="Calibri"/>
        <family val="2"/>
        <charset val="238"/>
      </rPr>
      <t xml:space="preserve">    szívbillentyű  / </t>
    </r>
    <r>
      <rPr>
        <i/>
        <sz val="11"/>
        <rFont val="Calibri"/>
        <family val="2"/>
        <charset val="238"/>
      </rPr>
      <t>Cardiac valve</t>
    </r>
  </si>
  <si>
    <r>
      <t xml:space="preserve">    közép és belsőfül implantátum / </t>
    </r>
    <r>
      <rPr>
        <i/>
        <sz val="11"/>
        <rFont val="Calibri"/>
        <family val="2"/>
        <charset val="238"/>
      </rPr>
      <t>Cochlear implantation</t>
    </r>
  </si>
  <si>
    <t xml:space="preserve">    mély agyi stimulátor (neuropacemaker) </t>
  </si>
  <si>
    <t xml:space="preserve">    deep brain stimulator (neuropacemaker)</t>
  </si>
  <si>
    <r>
      <t xml:space="preserve">Eszköz tender összesen / </t>
    </r>
    <r>
      <rPr>
        <b/>
        <i/>
        <sz val="11"/>
        <rFont val="Calibri"/>
        <family val="2"/>
        <charset val="238"/>
      </rPr>
      <t>Instruments tender, total</t>
    </r>
  </si>
  <si>
    <r>
      <t>b)</t>
    </r>
    <r>
      <rPr>
        <sz val="9"/>
        <rFont val="Calibri"/>
        <family val="2"/>
        <charset val="238"/>
      </rPr>
      <t xml:space="preserve">A kombinált vese és hasnyálmirigy transzplantációból a veseátültetés és annak finanszírozási összege a vesetranszplantációnál </t>
    </r>
  </si>
  <si>
    <r>
      <t>Kombinált vese és hasnyálmirigy transzplantáció</t>
    </r>
    <r>
      <rPr>
        <b/>
        <vertAlign val="superscript"/>
        <sz val="11"/>
        <rFont val="Calibri"/>
        <family val="2"/>
        <charset val="238"/>
      </rPr>
      <t>b)</t>
    </r>
    <r>
      <rPr>
        <b/>
        <sz val="10"/>
        <rFont val="Ariel"/>
        <charset val="238"/>
      </rPr>
      <t/>
    </r>
  </si>
  <si>
    <r>
      <t>Combined kidney and pancreas transplantation</t>
    </r>
    <r>
      <rPr>
        <b/>
        <i/>
        <vertAlign val="superscript"/>
        <sz val="11"/>
        <rFont val="Calibri"/>
        <family val="2"/>
        <charset val="238"/>
      </rPr>
      <t>b)</t>
    </r>
  </si>
</sst>
</file>

<file path=xl/styles.xml><?xml version="1.0" encoding="utf-8"?>
<styleSheet xmlns="http://schemas.openxmlformats.org/spreadsheetml/2006/main">
  <numFmts count="8">
    <numFmt numFmtId="164" formatCode="0.0"/>
    <numFmt numFmtId="165" formatCode="#,##0&quot;    &quot;"/>
    <numFmt numFmtId="167" formatCode="#,##0.0&quot;          &quot;"/>
    <numFmt numFmtId="168" formatCode="#,##0.0&quot;    &quot;"/>
    <numFmt numFmtId="169" formatCode="#,##0.0&quot;           &quot;"/>
    <numFmt numFmtId="170" formatCode="#,##0.0&quot;        &quot;"/>
    <numFmt numFmtId="171" formatCode="#,##0.0&quot;         &quot;"/>
    <numFmt numFmtId="174" formatCode="#,##0.0\ _F_t;[Red]\-#,##0.0\ _F_t"/>
  </numFmts>
  <fonts count="26">
    <font>
      <sz val="10"/>
      <name val="H-Times New Roman"/>
    </font>
    <font>
      <sz val="10"/>
      <name val="H-Times New Roman"/>
    </font>
    <font>
      <sz val="10"/>
      <name val="MS Sans Serif"/>
      <family val="2"/>
      <charset val="238"/>
    </font>
    <font>
      <sz val="10"/>
      <name val="Arial CE"/>
    </font>
    <font>
      <sz val="12"/>
      <name val="Ariel"/>
      <charset val="238"/>
    </font>
    <font>
      <b/>
      <sz val="11"/>
      <name val="Ariel"/>
      <charset val="238"/>
    </font>
    <font>
      <sz val="11"/>
      <name val="Ariel"/>
      <charset val="238"/>
    </font>
    <font>
      <sz val="10"/>
      <name val="Ariel"/>
      <charset val="238"/>
    </font>
    <font>
      <b/>
      <sz val="10"/>
      <name val="Ariel"/>
      <charset val="238"/>
    </font>
    <font>
      <b/>
      <i/>
      <sz val="10"/>
      <name val="Ariel"/>
      <charset val="238"/>
    </font>
    <font>
      <sz val="8"/>
      <name val="Ariel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name val="Calibri"/>
      <family val="2"/>
      <charset val="238"/>
    </font>
    <font>
      <b/>
      <sz val="13"/>
      <name val="Calibri"/>
      <family val="2"/>
      <charset val="238"/>
    </font>
    <font>
      <i/>
      <sz val="13"/>
      <name val="Calibri"/>
      <family val="2"/>
      <charset val="238"/>
    </font>
    <font>
      <sz val="13"/>
      <name val="Calibri"/>
      <family val="2"/>
      <charset val="238"/>
    </font>
    <font>
      <b/>
      <i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i/>
      <vertAlign val="superscript"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vertAlign val="superscript"/>
      <sz val="9"/>
      <name val="Calibri"/>
      <family val="2"/>
      <charset val="238"/>
    </font>
    <font>
      <i/>
      <sz val="9"/>
      <name val="Calibri"/>
      <family val="2"/>
      <charset val="238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0" fontId="1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</cellStyleXfs>
  <cellXfs count="76">
    <xf numFmtId="0" fontId="0" fillId="0" borderId="0" xfId="0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/>
    <xf numFmtId="0" fontId="8" fillId="0" borderId="0" xfId="0" applyFont="1" applyFill="1" applyAlignment="1"/>
    <xf numFmtId="0" fontId="4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3" applyFont="1" applyFill="1"/>
    <xf numFmtId="1" fontId="7" fillId="0" borderId="0" xfId="3" applyNumberFormat="1" applyFont="1" applyFill="1" applyAlignment="1">
      <alignment horizontal="center"/>
    </xf>
    <xf numFmtId="171" fontId="7" fillId="0" borderId="0" xfId="0" applyNumberFormat="1" applyFont="1" applyFill="1"/>
    <xf numFmtId="38" fontId="7" fillId="0" borderId="0" xfId="1" applyNumberFormat="1" applyFont="1" applyFill="1"/>
    <xf numFmtId="0" fontId="8" fillId="0" borderId="1" xfId="0" applyFont="1" applyFill="1" applyBorder="1" applyAlignment="1">
      <alignment vertical="center"/>
    </xf>
    <xf numFmtId="171" fontId="8" fillId="0" borderId="1" xfId="1" applyNumberFormat="1" applyFont="1" applyFill="1" applyBorder="1" applyAlignment="1">
      <alignment vertical="center"/>
    </xf>
    <xf numFmtId="169" fontId="8" fillId="0" borderId="1" xfId="0" applyNumberFormat="1" applyFont="1" applyFill="1" applyBorder="1" applyAlignment="1">
      <alignment vertical="center"/>
    </xf>
    <xf numFmtId="0" fontId="10" fillId="0" borderId="0" xfId="0" applyFont="1" applyFill="1" applyAlignment="1"/>
    <xf numFmtId="0" fontId="7" fillId="0" borderId="1" xfId="0" applyFont="1" applyFill="1" applyBorder="1"/>
    <xf numFmtId="0" fontId="10" fillId="0" borderId="0" xfId="0" applyFont="1" applyFill="1" applyBorder="1" applyAlignment="1"/>
    <xf numFmtId="167" fontId="7" fillId="0" borderId="0" xfId="0" applyNumberFormat="1" applyFont="1" applyFill="1"/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/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/>
    <xf numFmtId="0" fontId="11" fillId="0" borderId="0" xfId="0" applyFont="1" applyFill="1" applyBorder="1" applyAlignment="1">
      <alignment wrapText="1"/>
    </xf>
    <xf numFmtId="0" fontId="13" fillId="0" borderId="0" xfId="0" applyFont="1" applyFill="1" applyBorder="1" applyAlignment="1"/>
    <xf numFmtId="0" fontId="17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/>
    <xf numFmtId="170" fontId="11" fillId="0" borderId="0" xfId="1" applyNumberFormat="1" applyFont="1" applyFill="1" applyBorder="1" applyAlignment="1"/>
    <xf numFmtId="167" fontId="11" fillId="0" borderId="0" xfId="0" applyNumberFormat="1" applyFont="1" applyFill="1" applyBorder="1" applyAlignment="1"/>
    <xf numFmtId="170" fontId="13" fillId="0" borderId="0" xfId="1" applyNumberFormat="1" applyFont="1" applyFill="1" applyBorder="1" applyAlignment="1"/>
    <xf numFmtId="167" fontId="13" fillId="0" borderId="0" xfId="0" applyNumberFormat="1" applyFont="1" applyFill="1" applyBorder="1" applyAlignment="1"/>
    <xf numFmtId="0" fontId="13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center"/>
    </xf>
    <xf numFmtId="165" fontId="13" fillId="0" borderId="0" xfId="1" applyNumberFormat="1" applyFont="1" applyFill="1" applyBorder="1" applyAlignment="1"/>
    <xf numFmtId="170" fontId="13" fillId="0" borderId="0" xfId="0" applyNumberFormat="1" applyFont="1" applyFill="1" applyBorder="1" applyAlignment="1"/>
    <xf numFmtId="171" fontId="11" fillId="0" borderId="0" xfId="0" applyNumberFormat="1" applyFont="1" applyFill="1" applyBorder="1" applyAlignment="1"/>
    <xf numFmtId="170" fontId="11" fillId="0" borderId="0" xfId="0" applyNumberFormat="1" applyFont="1" applyFill="1" applyBorder="1" applyAlignment="1"/>
    <xf numFmtId="0" fontId="17" fillId="0" borderId="0" xfId="0" applyFont="1" applyFill="1" applyBorder="1" applyAlignment="1">
      <alignment vertical="top"/>
    </xf>
    <xf numFmtId="171" fontId="13" fillId="0" borderId="0" xfId="1" applyNumberFormat="1" applyFont="1" applyFill="1" applyBorder="1" applyAlignment="1"/>
    <xf numFmtId="171" fontId="13" fillId="0" borderId="0" xfId="0" applyNumberFormat="1" applyFont="1" applyFill="1" applyBorder="1" applyAlignment="1"/>
    <xf numFmtId="0" fontId="13" fillId="0" borderId="0" xfId="0" applyFont="1" applyFill="1" applyBorder="1" applyAlignment="1">
      <alignment vertical="top"/>
    </xf>
    <xf numFmtId="164" fontId="11" fillId="0" borderId="0" xfId="3" applyNumberFormat="1" applyFont="1" applyFill="1" applyBorder="1" applyAlignment="1">
      <alignment horizontal="left"/>
    </xf>
    <xf numFmtId="164" fontId="17" fillId="0" borderId="0" xfId="3" applyNumberFormat="1" applyFont="1" applyFill="1" applyBorder="1" applyAlignment="1">
      <alignment vertical="top"/>
    </xf>
    <xf numFmtId="0" fontId="17" fillId="0" borderId="0" xfId="0" applyFont="1" applyFill="1" applyBorder="1" applyAlignment="1"/>
    <xf numFmtId="171" fontId="11" fillId="0" borderId="0" xfId="1" applyNumberFormat="1" applyFont="1" applyFill="1" applyBorder="1" applyAlignment="1"/>
    <xf numFmtId="0" fontId="20" fillId="0" borderId="0" xfId="3" applyFont="1" applyFill="1"/>
    <xf numFmtId="0" fontId="21" fillId="0" borderId="0" xfId="3" applyFont="1" applyFill="1"/>
    <xf numFmtId="0" fontId="21" fillId="0" borderId="0" xfId="3" applyFont="1" applyFill="1" applyAlignment="1">
      <alignment vertical="top"/>
    </xf>
    <xf numFmtId="1" fontId="22" fillId="0" borderId="0" xfId="3" applyNumberFormat="1" applyFont="1" applyFill="1" applyAlignment="1">
      <alignment vertical="top"/>
    </xf>
    <xf numFmtId="0" fontId="21" fillId="0" borderId="0" xfId="0" applyFont="1" applyFill="1"/>
    <xf numFmtId="3" fontId="7" fillId="0" borderId="0" xfId="0" applyNumberFormat="1" applyFont="1" applyFill="1"/>
    <xf numFmtId="0" fontId="23" fillId="0" borderId="0" xfId="0" applyFont="1" applyFill="1"/>
    <xf numFmtId="0" fontId="20" fillId="0" borderId="0" xfId="0" applyFont="1" applyFill="1"/>
    <xf numFmtId="40" fontId="7" fillId="0" borderId="0" xfId="1" applyFont="1" applyFill="1" applyBorder="1"/>
    <xf numFmtId="168" fontId="7" fillId="0" borderId="0" xfId="0" applyNumberFormat="1" applyFont="1" applyFill="1" applyBorder="1"/>
    <xf numFmtId="164" fontId="7" fillId="0" borderId="0" xfId="0" applyNumberFormat="1" applyFont="1" applyFill="1" applyBorder="1"/>
    <xf numFmtId="171" fontId="7" fillId="0" borderId="0" xfId="0" applyNumberFormat="1" applyFont="1" applyFill="1" applyBorder="1"/>
    <xf numFmtId="0" fontId="25" fillId="0" borderId="0" xfId="0" applyFont="1" applyBorder="1"/>
    <xf numFmtId="0" fontId="5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/>
    <xf numFmtId="0" fontId="7" fillId="0" borderId="0" xfId="0" applyFont="1" applyFill="1" applyBorder="1" applyAlignment="1"/>
    <xf numFmtId="174" fontId="13" fillId="0" borderId="0" xfId="1" applyNumberFormat="1" applyFont="1" applyFill="1" applyBorder="1" applyAlignment="1">
      <alignment horizontal="right"/>
    </xf>
    <xf numFmtId="0" fontId="12" fillId="0" borderId="0" xfId="0" applyFont="1" applyFill="1" applyBorder="1" applyAlignment="1"/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</cellXfs>
  <cellStyles count="5">
    <cellStyle name="Ezres" xfId="1" builtinId="3"/>
    <cellStyle name="Normál" xfId="0" builtinId="0"/>
    <cellStyle name="Normal_74111" xfId="2"/>
    <cellStyle name="Normál_79_transzplantáció" xfId="3"/>
    <cellStyle name="Normal_fej4_742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0"/>
  <dimension ref="A1:I61"/>
  <sheetViews>
    <sheetView tabSelected="1" zoomScaleNormal="100" workbookViewId="0"/>
  </sheetViews>
  <sheetFormatPr defaultRowHeight="12.75"/>
  <cols>
    <col min="1" max="1" width="1.7109375" style="4" customWidth="1"/>
    <col min="2" max="2" width="63.5703125" style="4" customWidth="1"/>
    <col min="3" max="4" width="14.85546875" style="4" customWidth="1"/>
    <col min="5" max="16384" width="9.140625" style="4"/>
  </cols>
  <sheetData>
    <row r="1" spans="1:5" s="1" customFormat="1" ht="17.25">
      <c r="A1" s="20" t="s">
        <v>38</v>
      </c>
      <c r="B1" s="20"/>
      <c r="C1" s="20"/>
      <c r="D1" s="20"/>
    </row>
    <row r="2" spans="1:5" s="1" customFormat="1" ht="17.25">
      <c r="A2" s="20" t="s">
        <v>78</v>
      </c>
      <c r="B2" s="20"/>
      <c r="C2" s="20"/>
      <c r="D2" s="20"/>
      <c r="E2" s="64"/>
    </row>
    <row r="3" spans="1:5" s="2" customFormat="1" ht="17.25">
      <c r="A3" s="21" t="s">
        <v>32</v>
      </c>
      <c r="B3" s="22"/>
      <c r="C3" s="22"/>
      <c r="D3" s="22"/>
      <c r="E3" s="65"/>
    </row>
    <row r="4" spans="1:5" s="2" customFormat="1" ht="17.25">
      <c r="A4" s="21" t="s">
        <v>79</v>
      </c>
      <c r="B4" s="22"/>
      <c r="C4" s="22"/>
      <c r="D4" s="22"/>
      <c r="E4" s="65"/>
    </row>
    <row r="5" spans="1:5" s="7" customFormat="1" ht="15.75" thickBot="1">
      <c r="E5" s="66"/>
    </row>
    <row r="6" spans="1:5" ht="32.25" customHeight="1">
      <c r="A6" s="70" t="s">
        <v>39</v>
      </c>
      <c r="B6" s="71"/>
      <c r="C6" s="74" t="s">
        <v>40</v>
      </c>
      <c r="D6" s="75"/>
      <c r="E6" s="3"/>
    </row>
    <row r="7" spans="1:5" ht="35.25" customHeight="1" thickBot="1">
      <c r="A7" s="72"/>
      <c r="B7" s="73"/>
      <c r="C7" s="23" t="s">
        <v>41</v>
      </c>
      <c r="D7" s="24" t="s">
        <v>2</v>
      </c>
      <c r="E7" s="3"/>
    </row>
    <row r="8" spans="1:5" s="3" customFormat="1" ht="6" customHeight="1">
      <c r="A8" s="25"/>
      <c r="B8" s="25"/>
      <c r="C8" s="25"/>
      <c r="D8" s="25"/>
    </row>
    <row r="9" spans="1:5" s="5" customFormat="1" ht="15" customHeight="1">
      <c r="A9" s="26"/>
      <c r="B9" s="27" t="s">
        <v>42</v>
      </c>
      <c r="C9" s="28"/>
      <c r="D9" s="28"/>
      <c r="E9" s="67"/>
    </row>
    <row r="10" spans="1:5" s="5" customFormat="1" ht="15" customHeight="1">
      <c r="A10" s="26"/>
      <c r="B10" s="29" t="s">
        <v>3</v>
      </c>
      <c r="C10" s="28"/>
      <c r="D10" s="28"/>
      <c r="E10" s="67"/>
    </row>
    <row r="11" spans="1:5" s="5" customFormat="1" ht="15" customHeight="1">
      <c r="A11" s="26"/>
      <c r="B11" s="30" t="s">
        <v>43</v>
      </c>
      <c r="C11" s="31">
        <f>C13+C14</f>
        <v>183.4</v>
      </c>
      <c r="D11" s="32">
        <f>C11/$C$45*100</f>
        <v>1.3993590721806808</v>
      </c>
      <c r="E11" s="67"/>
    </row>
    <row r="12" spans="1:5" s="5" customFormat="1" ht="15" customHeight="1">
      <c r="A12" s="26"/>
      <c r="B12" s="28" t="s">
        <v>44</v>
      </c>
      <c r="C12" s="33"/>
      <c r="D12" s="32"/>
      <c r="E12" s="67"/>
    </row>
    <row r="13" spans="1:5" s="5" customFormat="1" ht="15" customHeight="1">
      <c r="A13" s="26"/>
      <c r="B13" s="28" t="s">
        <v>45</v>
      </c>
      <c r="C13" s="33">
        <v>108.7</v>
      </c>
      <c r="D13" s="34">
        <f>C13/$C$45*100</f>
        <v>0.8293911185716466</v>
      </c>
      <c r="E13" s="67"/>
    </row>
    <row r="14" spans="1:5" s="5" customFormat="1" ht="15" customHeight="1">
      <c r="A14" s="26"/>
      <c r="B14" s="28" t="s">
        <v>46</v>
      </c>
      <c r="C14" s="33">
        <v>74.7</v>
      </c>
      <c r="D14" s="34">
        <f>C14/$C$45*100</f>
        <v>0.56996795360903407</v>
      </c>
      <c r="E14" s="67"/>
    </row>
    <row r="15" spans="1:5" s="5" customFormat="1" ht="15" customHeight="1">
      <c r="A15" s="26"/>
      <c r="B15" s="30" t="s">
        <v>47</v>
      </c>
      <c r="C15" s="31">
        <v>33.1</v>
      </c>
      <c r="D15" s="32">
        <f>C15/$C$45*100</f>
        <v>0.25255608118419043</v>
      </c>
      <c r="E15" s="67"/>
    </row>
    <row r="16" spans="1:5" s="5" customFormat="1" ht="15" customHeight="1">
      <c r="A16" s="26"/>
      <c r="B16" s="30" t="s">
        <v>48</v>
      </c>
      <c r="C16" s="31">
        <f>C18+C19</f>
        <v>555.9</v>
      </c>
      <c r="D16" s="32">
        <f>C16/$C$45*100</f>
        <v>4.2415687471387153</v>
      </c>
      <c r="E16" s="67"/>
    </row>
    <row r="17" spans="1:4" s="5" customFormat="1" ht="15" customHeight="1">
      <c r="A17" s="26"/>
      <c r="B17" s="28" t="s">
        <v>44</v>
      </c>
      <c r="C17" s="33"/>
      <c r="D17" s="32"/>
    </row>
    <row r="18" spans="1:4" s="5" customFormat="1" ht="15" customHeight="1">
      <c r="A18" s="26"/>
      <c r="B18" s="28" t="s">
        <v>49</v>
      </c>
      <c r="C18" s="33">
        <v>522</v>
      </c>
      <c r="D18" s="34">
        <f>C18/$C$45*100</f>
        <v>3.9829085914848164</v>
      </c>
    </row>
    <row r="19" spans="1:4" s="5" customFormat="1" ht="15" customHeight="1">
      <c r="A19" s="26"/>
      <c r="B19" s="28" t="s">
        <v>50</v>
      </c>
      <c r="C19" s="33">
        <v>33.9</v>
      </c>
      <c r="D19" s="34">
        <f>C19/$C$45*100</f>
        <v>0.25866015565389899</v>
      </c>
    </row>
    <row r="20" spans="1:4" s="5" customFormat="1" ht="15" customHeight="1">
      <c r="A20" s="26"/>
      <c r="B20" s="30" t="s">
        <v>51</v>
      </c>
      <c r="C20" s="31">
        <f>C23+C26</f>
        <v>5519.6</v>
      </c>
      <c r="D20" s="32">
        <f>C20/$C$45*100</f>
        <v>42.115061803754003</v>
      </c>
    </row>
    <row r="21" spans="1:4" s="5" customFormat="1" ht="15" customHeight="1">
      <c r="A21" s="26"/>
      <c r="B21" s="28" t="s">
        <v>44</v>
      </c>
      <c r="C21" s="33"/>
      <c r="D21" s="32"/>
    </row>
    <row r="22" spans="1:4" s="5" customFormat="1" ht="15" customHeight="1">
      <c r="A22" s="26"/>
      <c r="B22" s="28" t="s">
        <v>30</v>
      </c>
      <c r="C22" s="26"/>
      <c r="D22" s="32"/>
    </row>
    <row r="23" spans="1:4" s="5" customFormat="1" ht="15">
      <c r="A23" s="26"/>
      <c r="B23" s="28" t="s">
        <v>31</v>
      </c>
      <c r="C23" s="33">
        <v>2902.4</v>
      </c>
      <c r="D23" s="34">
        <f>C23/$C$45*100</f>
        <v>22.14558217610255</v>
      </c>
    </row>
    <row r="24" spans="1:4" s="5" customFormat="1" ht="15">
      <c r="A24" s="26"/>
      <c r="B24" s="35" t="s">
        <v>52</v>
      </c>
      <c r="C24" s="33"/>
      <c r="D24" s="32"/>
    </row>
    <row r="25" spans="1:4" s="5" customFormat="1" ht="15" customHeight="1">
      <c r="A25" s="26"/>
      <c r="B25" s="35" t="s">
        <v>53</v>
      </c>
      <c r="C25" s="33"/>
      <c r="D25" s="32"/>
    </row>
    <row r="26" spans="1:4" s="5" customFormat="1" ht="15" customHeight="1">
      <c r="A26" s="26"/>
      <c r="B26" s="28" t="s">
        <v>54</v>
      </c>
      <c r="C26" s="33">
        <v>2617.1999999999998</v>
      </c>
      <c r="D26" s="34">
        <f>C26/$C$45*100</f>
        <v>19.969479627651456</v>
      </c>
    </row>
    <row r="27" spans="1:4" s="5" customFormat="1" ht="15" customHeight="1">
      <c r="A27" s="26"/>
      <c r="B27" s="30" t="s">
        <v>55</v>
      </c>
      <c r="C27" s="31">
        <f>C29+C31</f>
        <v>916.7</v>
      </c>
      <c r="D27" s="32">
        <f>C27/$C$45*100</f>
        <v>6.994506332977263</v>
      </c>
    </row>
    <row r="28" spans="1:4" s="5" customFormat="1" ht="15" customHeight="1">
      <c r="A28" s="26"/>
      <c r="B28" s="28" t="s">
        <v>44</v>
      </c>
      <c r="C28" s="31"/>
      <c r="D28" s="32"/>
    </row>
    <row r="29" spans="1:4" s="5" customFormat="1" ht="15" customHeight="1">
      <c r="A29" s="26"/>
      <c r="B29" s="36" t="s">
        <v>75</v>
      </c>
      <c r="C29" s="33">
        <v>482.1</v>
      </c>
      <c r="D29" s="34">
        <f>C29/$C$45*100</f>
        <v>3.678467877308103</v>
      </c>
    </row>
    <row r="30" spans="1:4" s="5" customFormat="1" ht="15" customHeight="1">
      <c r="A30" s="26"/>
      <c r="B30" s="37" t="s">
        <v>36</v>
      </c>
      <c r="C30" s="33"/>
      <c r="D30" s="32"/>
    </row>
    <row r="31" spans="1:4" s="5" customFormat="1" ht="15" customHeight="1">
      <c r="A31" s="26"/>
      <c r="B31" s="36" t="s">
        <v>37</v>
      </c>
      <c r="C31" s="33">
        <v>434.6</v>
      </c>
      <c r="D31" s="34">
        <f>C31/$C$45*100</f>
        <v>3.3160384556691596</v>
      </c>
    </row>
    <row r="32" spans="1:4" s="5" customFormat="1" ht="15" customHeight="1">
      <c r="A32" s="26"/>
      <c r="B32" s="35" t="s">
        <v>56</v>
      </c>
      <c r="C32" s="31"/>
      <c r="D32" s="32"/>
    </row>
    <row r="33" spans="1:4" s="5" customFormat="1" ht="15" customHeight="1">
      <c r="A33" s="26"/>
      <c r="B33" s="30" t="s">
        <v>22</v>
      </c>
      <c r="C33" s="31">
        <v>1702.4</v>
      </c>
      <c r="D33" s="32">
        <f>C33/$C$45*100</f>
        <v>12.989470471539754</v>
      </c>
    </row>
    <row r="34" spans="1:4" s="5" customFormat="1" ht="15" customHeight="1">
      <c r="A34" s="26"/>
      <c r="B34" s="29" t="s">
        <v>23</v>
      </c>
      <c r="C34" s="31"/>
      <c r="D34" s="32"/>
    </row>
    <row r="35" spans="1:4" s="5" customFormat="1" ht="15" customHeight="1">
      <c r="A35" s="26"/>
      <c r="B35" s="30" t="s">
        <v>57</v>
      </c>
      <c r="C35" s="31">
        <v>308.8</v>
      </c>
      <c r="D35" s="32">
        <f>C35/$C$45*100</f>
        <v>2.356172745307493</v>
      </c>
    </row>
    <row r="36" spans="1:4" s="5" customFormat="1" ht="15" customHeight="1">
      <c r="A36" s="26"/>
      <c r="B36" s="30" t="s">
        <v>58</v>
      </c>
      <c r="C36" s="31">
        <v>48.7</v>
      </c>
      <c r="D36" s="32">
        <f>C36/$C$45*100</f>
        <v>0.37158553334350686</v>
      </c>
    </row>
    <row r="37" spans="1:4" s="5" customFormat="1" ht="15" customHeight="1">
      <c r="A37" s="26"/>
      <c r="B37" s="30" t="s">
        <v>59</v>
      </c>
      <c r="C37" s="31">
        <v>157.6</v>
      </c>
      <c r="D37" s="32">
        <f>C37/$C$45*100</f>
        <v>1.2025026705325803</v>
      </c>
    </row>
    <row r="38" spans="1:4" s="5" customFormat="1" ht="15" customHeight="1">
      <c r="A38" s="26"/>
      <c r="B38" s="30" t="s">
        <v>60</v>
      </c>
      <c r="C38" s="31">
        <v>765.4</v>
      </c>
      <c r="D38" s="32">
        <f>C38/$C$45*100</f>
        <v>5.8400732488936358</v>
      </c>
    </row>
    <row r="39" spans="1:4" s="5" customFormat="1" ht="15" customHeight="1">
      <c r="A39" s="26"/>
      <c r="B39" s="30" t="s">
        <v>61</v>
      </c>
      <c r="C39" s="31">
        <v>109.2</v>
      </c>
      <c r="D39" s="32">
        <f>C39/$C$45*100</f>
        <v>0.83320616511521439</v>
      </c>
    </row>
    <row r="40" spans="1:4" s="5" customFormat="1" ht="15" customHeight="1">
      <c r="A40" s="26"/>
      <c r="B40" s="38" t="s">
        <v>82</v>
      </c>
      <c r="C40" s="31">
        <v>39</v>
      </c>
      <c r="D40" s="32">
        <f>C40/$C$45*100</f>
        <v>0.29757363039829082</v>
      </c>
    </row>
    <row r="41" spans="1:4" s="5" customFormat="1" ht="15" customHeight="1">
      <c r="A41" s="26"/>
      <c r="B41" s="30" t="s">
        <v>0</v>
      </c>
      <c r="C41" s="31">
        <v>406.3</v>
      </c>
      <c r="D41" s="32">
        <f>C41/$C$45*100</f>
        <v>3.1001068213032199</v>
      </c>
    </row>
    <row r="42" spans="1:4" s="5" customFormat="1" ht="15" customHeight="1">
      <c r="A42" s="26"/>
      <c r="B42" s="29" t="s">
        <v>1</v>
      </c>
      <c r="C42" s="26"/>
      <c r="D42" s="32"/>
    </row>
    <row r="43" spans="1:4" s="5" customFormat="1" ht="15" customHeight="1">
      <c r="A43" s="26"/>
      <c r="B43" s="30" t="s">
        <v>62</v>
      </c>
      <c r="C43" s="31">
        <v>2359.9</v>
      </c>
      <c r="D43" s="32">
        <f>C43/$C$45*100</f>
        <v>18.006256676331454</v>
      </c>
    </row>
    <row r="44" spans="1:4" s="5" customFormat="1" ht="3.75" customHeight="1">
      <c r="A44" s="26"/>
      <c r="B44" s="26"/>
      <c r="C44" s="26"/>
      <c r="D44" s="32"/>
    </row>
    <row r="45" spans="1:4" s="5" customFormat="1" ht="15" customHeight="1">
      <c r="A45" s="26"/>
      <c r="B45" s="30" t="s">
        <v>20</v>
      </c>
      <c r="C45" s="31">
        <f>SUM(C43:C44,C33:C41,C27,C20,C16,C15,C11)</f>
        <v>13106</v>
      </c>
      <c r="D45" s="32">
        <f>C45/C45*100</f>
        <v>100</v>
      </c>
    </row>
    <row r="46" spans="1:4" s="5" customFormat="1" ht="15" customHeight="1">
      <c r="A46" s="26"/>
      <c r="B46" s="29" t="s">
        <v>21</v>
      </c>
      <c r="C46" s="31"/>
      <c r="D46" s="32"/>
    </row>
    <row r="47" spans="1:4" s="5" customFormat="1" ht="15" customHeight="1">
      <c r="A47" s="26"/>
      <c r="B47" s="30" t="s">
        <v>77</v>
      </c>
      <c r="C47" s="31"/>
      <c r="D47" s="32"/>
    </row>
    <row r="48" spans="1:4" s="5" customFormat="1" ht="15" customHeight="1">
      <c r="A48" s="26"/>
      <c r="B48" s="28" t="s">
        <v>45</v>
      </c>
      <c r="C48" s="33">
        <v>2890.6</v>
      </c>
      <c r="D48" s="34">
        <f>C48/$C$54*100</f>
        <v>28.06734765215365</v>
      </c>
    </row>
    <row r="49" spans="1:4" s="5" customFormat="1" ht="15" customHeight="1">
      <c r="A49" s="26"/>
      <c r="B49" s="28" t="s">
        <v>46</v>
      </c>
      <c r="C49" s="33">
        <v>3164.4</v>
      </c>
      <c r="D49" s="34">
        <f>C49/$C$54*100</f>
        <v>30.725909814735701</v>
      </c>
    </row>
    <row r="50" spans="1:4" s="5" customFormat="1" ht="15" customHeight="1">
      <c r="A50" s="26"/>
      <c r="B50" s="28" t="s">
        <v>83</v>
      </c>
      <c r="C50" s="33">
        <v>903.7</v>
      </c>
      <c r="D50" s="34">
        <f>C50/$C$54*100</f>
        <v>8.7748087155785157</v>
      </c>
    </row>
    <row r="51" spans="1:4" s="5" customFormat="1" ht="15" customHeight="1">
      <c r="A51" s="26"/>
      <c r="B51" s="36" t="s">
        <v>84</v>
      </c>
      <c r="C51" s="33">
        <v>1439.7</v>
      </c>
      <c r="D51" s="34">
        <f>C51/$C$54*100</f>
        <v>13.979298559055426</v>
      </c>
    </row>
    <row r="52" spans="1:4" s="5" customFormat="1" ht="15" customHeight="1">
      <c r="A52" s="26"/>
      <c r="B52" s="28" t="s">
        <v>85</v>
      </c>
      <c r="C52" s="33">
        <v>1900.4</v>
      </c>
      <c r="D52" s="34">
        <f>C52/$C$54*100</f>
        <v>18.452635258476718</v>
      </c>
    </row>
    <row r="53" spans="1:4" s="5" customFormat="1" ht="15" customHeight="1">
      <c r="A53" s="26"/>
      <c r="B53" s="69" t="s">
        <v>86</v>
      </c>
      <c r="C53" s="31"/>
      <c r="D53" s="32"/>
    </row>
    <row r="54" spans="1:4" s="5" customFormat="1" ht="15" customHeight="1">
      <c r="A54" s="26"/>
      <c r="B54" s="30" t="s">
        <v>87</v>
      </c>
      <c r="C54" s="31">
        <f>SUM(C48:C52)</f>
        <v>10298.799999999999</v>
      </c>
      <c r="D54" s="32">
        <f>C54/C54*100</f>
        <v>100</v>
      </c>
    </row>
    <row r="55" spans="1:4" ht="6" customHeight="1" thickBot="1">
      <c r="A55" s="17"/>
      <c r="B55" s="17"/>
      <c r="C55" s="17"/>
      <c r="D55" s="17"/>
    </row>
    <row r="56" spans="1:4" ht="6" customHeight="1"/>
    <row r="58" spans="1:4">
      <c r="A58" s="57"/>
      <c r="D58" s="19"/>
    </row>
    <row r="60" spans="1:4">
      <c r="B60" s="56"/>
    </row>
    <row r="61" spans="1:4">
      <c r="B61" s="56"/>
    </row>
  </sheetData>
  <mergeCells count="2">
    <mergeCell ref="A6:B7"/>
    <mergeCell ref="C6:D6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1">
    <pageSetUpPr fitToPage="1"/>
  </sheetPr>
  <dimension ref="A1:F63"/>
  <sheetViews>
    <sheetView zoomScaleNormal="100" workbookViewId="0"/>
  </sheetViews>
  <sheetFormatPr defaultRowHeight="12.75"/>
  <cols>
    <col min="1" max="1" width="1.7109375" style="4" customWidth="1"/>
    <col min="2" max="2" width="51.28515625" style="4" customWidth="1"/>
    <col min="3" max="3" width="16.28515625" style="4" customWidth="1"/>
    <col min="4" max="4" width="23.7109375" style="4" customWidth="1"/>
    <col min="5" max="16384" width="9.140625" style="4"/>
  </cols>
  <sheetData>
    <row r="1" spans="1:6" s="1" customFormat="1" ht="17.25">
      <c r="A1" s="20" t="s">
        <v>38</v>
      </c>
      <c r="B1" s="20"/>
      <c r="C1" s="20"/>
      <c r="D1" s="20"/>
    </row>
    <row r="2" spans="1:6" s="1" customFormat="1" ht="17.25">
      <c r="A2" s="20" t="s">
        <v>33</v>
      </c>
      <c r="B2" s="20"/>
      <c r="C2" s="20"/>
      <c r="D2" s="20"/>
    </row>
    <row r="3" spans="1:6" s="1" customFormat="1" ht="17.25">
      <c r="A3" s="20" t="s">
        <v>80</v>
      </c>
      <c r="B3" s="20"/>
      <c r="C3" s="20"/>
      <c r="D3" s="20"/>
    </row>
    <row r="4" spans="1:6" s="1" customFormat="1" ht="17.25">
      <c r="A4" s="21" t="s">
        <v>34</v>
      </c>
      <c r="B4" s="20"/>
      <c r="C4" s="20"/>
      <c r="D4" s="20"/>
    </row>
    <row r="5" spans="1:6" s="1" customFormat="1" ht="17.25">
      <c r="A5" s="21" t="s">
        <v>81</v>
      </c>
      <c r="B5" s="20"/>
      <c r="C5" s="20"/>
      <c r="D5" s="20"/>
    </row>
    <row r="6" spans="1:6" s="7" customFormat="1" ht="15.75" thickBot="1"/>
    <row r="7" spans="1:6" ht="30" customHeight="1">
      <c r="A7" s="70" t="s">
        <v>39</v>
      </c>
      <c r="B7" s="71"/>
      <c r="C7" s="74" t="s">
        <v>40</v>
      </c>
      <c r="D7" s="75"/>
    </row>
    <row r="8" spans="1:6" ht="30" customHeight="1" thickBot="1">
      <c r="A8" s="72"/>
      <c r="B8" s="73"/>
      <c r="C8" s="23" t="s">
        <v>41</v>
      </c>
      <c r="D8" s="24" t="s">
        <v>2</v>
      </c>
    </row>
    <row r="9" spans="1:6" ht="6" customHeight="1">
      <c r="A9" s="25"/>
      <c r="B9" s="25"/>
      <c r="C9" s="25"/>
      <c r="D9" s="25"/>
    </row>
    <row r="10" spans="1:6" s="16" customFormat="1" ht="15" customHeight="1">
      <c r="A10" s="28"/>
      <c r="B10" s="27" t="s">
        <v>73</v>
      </c>
      <c r="C10" s="31">
        <v>53966.6</v>
      </c>
      <c r="D10" s="32">
        <f>C10/C10*100</f>
        <v>100</v>
      </c>
      <c r="E10" s="18"/>
      <c r="F10" s="4"/>
    </row>
    <row r="11" spans="1:6" s="18" customFormat="1" ht="15" customHeight="1">
      <c r="A11" s="28"/>
      <c r="B11" s="29" t="s">
        <v>74</v>
      </c>
      <c r="C11" s="31"/>
      <c r="D11" s="32"/>
    </row>
    <row r="12" spans="1:6" s="5" customFormat="1" ht="15.95" customHeight="1">
      <c r="A12" s="26"/>
      <c r="B12" s="27" t="s">
        <v>24</v>
      </c>
      <c r="C12" s="39"/>
      <c r="D12" s="40"/>
    </row>
    <row r="13" spans="1:6" s="5" customFormat="1" ht="15.95" customHeight="1">
      <c r="A13" s="26"/>
      <c r="B13" s="29" t="s">
        <v>25</v>
      </c>
      <c r="C13" s="39"/>
      <c r="D13" s="40"/>
    </row>
    <row r="14" spans="1:6" s="5" customFormat="1" ht="15.95" customHeight="1">
      <c r="A14" s="26"/>
      <c r="B14" s="30" t="s">
        <v>8</v>
      </c>
      <c r="C14" s="41">
        <f>C17+C19</f>
        <v>4719.5</v>
      </c>
      <c r="D14" s="42">
        <f>C14/$C$43*100</f>
        <v>28.682995016409386</v>
      </c>
    </row>
    <row r="15" spans="1:6" s="5" customFormat="1" ht="15.95" customHeight="1">
      <c r="A15" s="26"/>
      <c r="B15" s="43" t="s">
        <v>6</v>
      </c>
      <c r="C15" s="41"/>
      <c r="D15" s="42"/>
    </row>
    <row r="16" spans="1:6" s="5" customFormat="1" ht="15.95" customHeight="1">
      <c r="A16" s="26"/>
      <c r="B16" s="28" t="s">
        <v>44</v>
      </c>
      <c r="C16" s="44"/>
      <c r="D16" s="42"/>
    </row>
    <row r="17" spans="1:4" s="5" customFormat="1" ht="15.95" customHeight="1">
      <c r="A17" s="26"/>
      <c r="B17" s="28" t="s">
        <v>26</v>
      </c>
      <c r="C17" s="68">
        <v>1755.3</v>
      </c>
      <c r="D17" s="40">
        <f t="shared" ref="D17:D43" si="0">C17/$C$43*100</f>
        <v>10.667922693569952</v>
      </c>
    </row>
    <row r="18" spans="1:4" s="5" customFormat="1" ht="15.95" customHeight="1">
      <c r="A18" s="26"/>
      <c r="B18" s="46" t="s">
        <v>63</v>
      </c>
      <c r="C18" s="45"/>
      <c r="D18" s="40"/>
    </row>
    <row r="19" spans="1:4" s="5" customFormat="1" ht="15.95" customHeight="1">
      <c r="A19" s="26"/>
      <c r="B19" s="28" t="s">
        <v>27</v>
      </c>
      <c r="C19" s="68">
        <v>2964.2</v>
      </c>
      <c r="D19" s="40">
        <f t="shared" si="0"/>
        <v>18.01507232283943</v>
      </c>
    </row>
    <row r="20" spans="1:4" s="5" customFormat="1" ht="15.95" customHeight="1">
      <c r="A20" s="26"/>
      <c r="B20" s="46" t="s">
        <v>64</v>
      </c>
      <c r="C20" s="45"/>
      <c r="D20" s="42"/>
    </row>
    <row r="21" spans="1:4" s="5" customFormat="1" ht="15.95" customHeight="1">
      <c r="A21" s="26"/>
      <c r="B21" s="30" t="s">
        <v>9</v>
      </c>
      <c r="C21" s="41">
        <f>C24+C26</f>
        <v>1195.7</v>
      </c>
      <c r="D21" s="42">
        <f t="shared" si="0"/>
        <v>7.2669259754466999</v>
      </c>
    </row>
    <row r="22" spans="1:4" s="5" customFormat="1" ht="15.95" customHeight="1">
      <c r="A22" s="26"/>
      <c r="B22" s="43" t="s">
        <v>7</v>
      </c>
      <c r="C22" s="41"/>
      <c r="D22" s="42"/>
    </row>
    <row r="23" spans="1:4" s="5" customFormat="1" ht="15.95" customHeight="1">
      <c r="A23" s="26"/>
      <c r="B23" s="28" t="s">
        <v>44</v>
      </c>
      <c r="C23" s="44"/>
      <c r="D23" s="42"/>
    </row>
    <row r="24" spans="1:4" s="5" customFormat="1" ht="15.95" customHeight="1">
      <c r="A24" s="26"/>
      <c r="B24" s="28" t="s">
        <v>28</v>
      </c>
      <c r="C24" s="45">
        <v>948</v>
      </c>
      <c r="D24" s="40">
        <f t="shared" si="0"/>
        <v>5.7615169563631943</v>
      </c>
    </row>
    <row r="25" spans="1:4" s="5" customFormat="1" ht="15.95" customHeight="1">
      <c r="A25" s="26"/>
      <c r="B25" s="46" t="s">
        <v>65</v>
      </c>
      <c r="C25" s="45"/>
      <c r="D25" s="40"/>
    </row>
    <row r="26" spans="1:4" s="5" customFormat="1" ht="15.95" customHeight="1">
      <c r="A26" s="26"/>
      <c r="B26" s="28" t="s">
        <v>29</v>
      </c>
      <c r="C26" s="45">
        <v>247.7</v>
      </c>
      <c r="D26" s="40">
        <f t="shared" si="0"/>
        <v>1.5054090190835054</v>
      </c>
    </row>
    <row r="27" spans="1:4" s="5" customFormat="1" ht="15.95" customHeight="1">
      <c r="A27" s="26"/>
      <c r="B27" s="46" t="s">
        <v>66</v>
      </c>
      <c r="C27" s="45"/>
      <c r="D27" s="42"/>
    </row>
    <row r="28" spans="1:4" s="5" customFormat="1" ht="15.95" customHeight="1">
      <c r="A28" s="26"/>
      <c r="B28" s="30" t="s">
        <v>67</v>
      </c>
      <c r="C28" s="41">
        <v>1482.6</v>
      </c>
      <c r="D28" s="42">
        <f t="shared" si="0"/>
        <v>9.0105749361857299</v>
      </c>
    </row>
    <row r="29" spans="1:4" s="5" customFormat="1" ht="15.95" customHeight="1">
      <c r="A29" s="26"/>
      <c r="B29" s="30" t="s">
        <v>68</v>
      </c>
      <c r="C29" s="41">
        <v>1520</v>
      </c>
      <c r="D29" s="42">
        <f t="shared" si="0"/>
        <v>9.2378752886836022</v>
      </c>
    </row>
    <row r="30" spans="1:4" s="5" customFormat="1" ht="15.95" customHeight="1">
      <c r="A30" s="26"/>
      <c r="B30" s="30" t="s">
        <v>69</v>
      </c>
      <c r="C30" s="41">
        <v>800</v>
      </c>
      <c r="D30" s="42">
        <f t="shared" si="0"/>
        <v>4.8620396256229483</v>
      </c>
    </row>
    <row r="31" spans="1:4" s="5" customFormat="1" ht="15.95" customHeight="1">
      <c r="A31" s="26"/>
      <c r="B31" s="47" t="s">
        <v>89</v>
      </c>
      <c r="C31" s="41">
        <v>75</v>
      </c>
      <c r="D31" s="42">
        <f t="shared" si="0"/>
        <v>0.45581621490215152</v>
      </c>
    </row>
    <row r="32" spans="1:4" s="5" customFormat="1" ht="15.95" customHeight="1">
      <c r="A32" s="26"/>
      <c r="B32" s="48" t="s">
        <v>90</v>
      </c>
      <c r="C32" s="41"/>
      <c r="D32" s="42"/>
    </row>
    <row r="33" spans="1:4" s="5" customFormat="1" ht="15.95" customHeight="1">
      <c r="A33" s="26"/>
      <c r="B33" s="30" t="s">
        <v>10</v>
      </c>
      <c r="C33" s="41">
        <v>941.1</v>
      </c>
      <c r="D33" s="42">
        <f t="shared" si="0"/>
        <v>5.7195818645921968</v>
      </c>
    </row>
    <row r="34" spans="1:4" s="5" customFormat="1" ht="15.95" customHeight="1">
      <c r="A34" s="26"/>
      <c r="B34" s="43" t="s">
        <v>11</v>
      </c>
      <c r="C34" s="41"/>
      <c r="D34" s="42"/>
    </row>
    <row r="35" spans="1:4" s="5" customFormat="1" ht="15.95" customHeight="1">
      <c r="A35" s="26"/>
      <c r="B35" s="30" t="s">
        <v>12</v>
      </c>
      <c r="C35" s="41">
        <v>37.700000000000003</v>
      </c>
      <c r="D35" s="42">
        <f t="shared" si="0"/>
        <v>0.22912361735748149</v>
      </c>
    </row>
    <row r="36" spans="1:4" s="5" customFormat="1" ht="15.95" customHeight="1">
      <c r="A36" s="26"/>
      <c r="B36" s="43" t="s">
        <v>13</v>
      </c>
      <c r="C36" s="41"/>
      <c r="D36" s="42"/>
    </row>
    <row r="37" spans="1:4" s="5" customFormat="1" ht="15.95" customHeight="1">
      <c r="A37" s="26"/>
      <c r="B37" s="30" t="s">
        <v>14</v>
      </c>
      <c r="C37" s="41">
        <v>25.9</v>
      </c>
      <c r="D37" s="42">
        <f t="shared" si="0"/>
        <v>0.15740853287954296</v>
      </c>
    </row>
    <row r="38" spans="1:4" s="5" customFormat="1" ht="15.95" customHeight="1">
      <c r="A38" s="26"/>
      <c r="B38" s="43" t="s">
        <v>15</v>
      </c>
      <c r="C38" s="41"/>
      <c r="D38" s="42"/>
    </row>
    <row r="39" spans="1:4" s="5" customFormat="1" ht="15.95" customHeight="1">
      <c r="A39" s="26"/>
      <c r="B39" s="30" t="s">
        <v>4</v>
      </c>
      <c r="C39" s="41">
        <v>3719.7</v>
      </c>
      <c r="D39" s="42">
        <f t="shared" si="0"/>
        <v>22.606660994287104</v>
      </c>
    </row>
    <row r="40" spans="1:4" s="5" customFormat="1" ht="15.95" customHeight="1">
      <c r="A40" s="26"/>
      <c r="B40" s="49" t="s">
        <v>5</v>
      </c>
      <c r="C40" s="41"/>
      <c r="D40" s="42"/>
    </row>
    <row r="41" spans="1:4" s="5" customFormat="1" ht="15.95" customHeight="1">
      <c r="A41" s="26"/>
      <c r="B41" s="30" t="s">
        <v>16</v>
      </c>
      <c r="C41" s="41">
        <v>1936.8</v>
      </c>
      <c r="D41" s="42">
        <f t="shared" si="0"/>
        <v>11.77099793363316</v>
      </c>
    </row>
    <row r="42" spans="1:4" s="5" customFormat="1" ht="15.95" customHeight="1">
      <c r="A42" s="26"/>
      <c r="B42" s="43" t="s">
        <v>17</v>
      </c>
      <c r="C42" s="41"/>
      <c r="D42" s="42"/>
    </row>
    <row r="43" spans="1:4" s="5" customFormat="1" ht="15.95" customHeight="1">
      <c r="A43" s="26"/>
      <c r="B43" s="30" t="s">
        <v>18</v>
      </c>
      <c r="C43" s="50">
        <f>C41+C39+C37+C35+C33+C31+C30+C29+C28+C21+C14</f>
        <v>16454</v>
      </c>
      <c r="D43" s="42">
        <f t="shared" si="0"/>
        <v>100</v>
      </c>
    </row>
    <row r="44" spans="1:4" s="5" customFormat="1" ht="15.95" customHeight="1">
      <c r="A44" s="26"/>
      <c r="B44" s="43" t="s">
        <v>19</v>
      </c>
      <c r="C44" s="50"/>
      <c r="D44" s="40"/>
    </row>
    <row r="45" spans="1:4" s="6" customFormat="1" ht="15.95" customHeight="1">
      <c r="A45" s="30"/>
      <c r="B45" s="30" t="s">
        <v>70</v>
      </c>
      <c r="C45" s="50">
        <f>'6.9.2.3.2.'!C45+'6.9.2.3.2.'!C54+'6.9.2.3.2. (folyt)'!C10+'6.9.2.3.2. (folyt)'!C43</f>
        <v>93825.4</v>
      </c>
      <c r="D45" s="40"/>
    </row>
    <row r="46" spans="1:4" s="8" customFormat="1" ht="6" customHeight="1" thickBot="1">
      <c r="A46" s="13"/>
      <c r="B46" s="13"/>
      <c r="C46" s="14"/>
      <c r="D46" s="15"/>
    </row>
    <row r="47" spans="1:4" ht="5.0999999999999996" customHeight="1">
      <c r="C47" s="12"/>
    </row>
    <row r="48" spans="1:4" ht="14.25">
      <c r="A48" s="58" t="s">
        <v>76</v>
      </c>
      <c r="C48" s="60"/>
      <c r="D48" s="3"/>
    </row>
    <row r="49" spans="1:4" s="9" customFormat="1" ht="14.25">
      <c r="A49" s="51" t="s">
        <v>88</v>
      </c>
      <c r="B49" s="52"/>
    </row>
    <row r="50" spans="1:4" s="9" customFormat="1">
      <c r="A50" s="53" t="s">
        <v>35</v>
      </c>
      <c r="B50" s="52"/>
    </row>
    <row r="51" spans="1:4" s="9" customFormat="1" ht="12.75" customHeight="1">
      <c r="A51" s="54" t="s">
        <v>71</v>
      </c>
      <c r="B51" s="52"/>
      <c r="C51" s="10"/>
      <c r="D51" s="10"/>
    </row>
    <row r="52" spans="1:4" ht="12.75" customHeight="1">
      <c r="A52" s="54" t="s">
        <v>72</v>
      </c>
      <c r="B52" s="55"/>
      <c r="C52" s="12"/>
    </row>
    <row r="53" spans="1:4">
      <c r="C53" s="11"/>
      <c r="D53" s="11"/>
    </row>
    <row r="55" spans="1:4">
      <c r="B55" s="3"/>
      <c r="C55" s="61"/>
      <c r="D55" s="3"/>
    </row>
    <row r="56" spans="1:4">
      <c r="B56" s="3"/>
      <c r="C56" s="62"/>
      <c r="D56" s="3"/>
    </row>
    <row r="57" spans="1:4">
      <c r="B57" s="3"/>
      <c r="C57" s="3"/>
      <c r="D57" s="3"/>
    </row>
    <row r="58" spans="1:4">
      <c r="B58" s="3"/>
      <c r="C58" s="3"/>
      <c r="D58" s="3"/>
    </row>
    <row r="59" spans="1:4" ht="15.75">
      <c r="B59" s="3"/>
      <c r="C59" s="59"/>
      <c r="D59" s="63"/>
    </row>
    <row r="60" spans="1:4" ht="15.75">
      <c r="B60" s="3"/>
      <c r="C60" s="59"/>
      <c r="D60" s="63"/>
    </row>
    <row r="61" spans="1:4" ht="15.75">
      <c r="B61" s="3"/>
      <c r="C61" s="59"/>
      <c r="D61" s="63"/>
    </row>
    <row r="62" spans="1:4">
      <c r="B62" s="3"/>
      <c r="C62" s="3"/>
      <c r="D62" s="3"/>
    </row>
    <row r="63" spans="1:4">
      <c r="B63" s="3"/>
      <c r="C63" s="3"/>
      <c r="D63" s="3"/>
    </row>
  </sheetData>
  <mergeCells count="2">
    <mergeCell ref="C7:D7"/>
    <mergeCell ref="A7:B8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6.9.2.3.2.</vt:lpstr>
      <vt:lpstr>6.9.2.3.2. (folyt)</vt:lpstr>
      <vt:lpstr>'6.9.2.3.2.'!Nyomtatási_terület</vt:lpstr>
      <vt:lpstr>'6.9.2.3.2. (folyt)'!Nyomtatási_terület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Statisztikai Évkönyv '97</dc:title>
  <dc:subject>Fekvőbeteg gyógyintézetek finanszírozása</dc:subject>
  <dc:creator>Varga Zoltán</dc:creator>
  <cp:lastModifiedBy>Szabó Kriszta</cp:lastModifiedBy>
  <cp:lastPrinted>2016-10-26T06:56:57Z</cp:lastPrinted>
  <dcterms:created xsi:type="dcterms:W3CDTF">1997-10-06T09:55:09Z</dcterms:created>
  <dcterms:modified xsi:type="dcterms:W3CDTF">2016-10-26T07:09:24Z</dcterms:modified>
</cp:coreProperties>
</file>